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adrien.monterroso\Desktop\"/>
    </mc:Choice>
  </mc:AlternateContent>
  <xr:revisionPtr revIDLastSave="0" documentId="13_ncr:1_{441A12B8-3830-4B88-9B47-EA70524AFE44}" xr6:coauthVersionLast="47" xr6:coauthVersionMax="47" xr10:uidLastSave="{00000000-0000-0000-0000-000000000000}"/>
  <bookViews>
    <workbookView xWindow="-28920" yWindow="-120" windowWidth="29040" windowHeight="15720" xr2:uid="{00000000-000D-0000-FFFF-FFFF00000000}"/>
  </bookViews>
  <sheets>
    <sheet name="Feuil1" sheetId="1" r:id="rId1"/>
    <sheet name="Feuil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l="1"/>
  <c r="G19" i="1"/>
  <c r="G30" i="1"/>
  <c r="G41" i="1"/>
  <c r="G44" i="1"/>
  <c r="E44" i="1"/>
  <c r="G43" i="1"/>
  <c r="E43" i="1"/>
  <c r="G42" i="1"/>
  <c r="E42" i="1"/>
  <c r="E41" i="1"/>
  <c r="G40" i="1"/>
  <c r="E40" i="1"/>
  <c r="G39" i="1"/>
  <c r="E39" i="1"/>
  <c r="G33" i="1"/>
  <c r="E33" i="1"/>
  <c r="G32" i="1"/>
  <c r="E32" i="1"/>
  <c r="G31" i="1"/>
  <c r="E31" i="1"/>
  <c r="E30" i="1"/>
  <c r="G29" i="1"/>
  <c r="E29" i="1"/>
  <c r="G28" i="1"/>
  <c r="E28" i="1"/>
  <c r="G22" i="1"/>
  <c r="G21" i="1"/>
  <c r="G20" i="1"/>
  <c r="G18" i="1"/>
  <c r="E22" i="1"/>
  <c r="E21" i="1"/>
  <c r="E20" i="1"/>
  <c r="E18" i="1"/>
  <c r="E19" i="1"/>
  <c r="G17" i="1"/>
  <c r="E17" i="1"/>
  <c r="G11" i="1"/>
  <c r="C66" i="1" s="1"/>
  <c r="H66" i="1" s="1"/>
  <c r="G10" i="1"/>
  <c r="G9" i="1"/>
  <c r="C62" i="1" s="1"/>
  <c r="H62" i="1" s="1"/>
  <c r="G8" i="1"/>
  <c r="G7" i="1"/>
  <c r="G6" i="1"/>
  <c r="E11" i="1"/>
  <c r="E10" i="1"/>
  <c r="E9" i="1"/>
  <c r="E7" i="1"/>
  <c r="E8" i="1"/>
  <c r="E6" i="1"/>
  <c r="C53" i="1"/>
  <c r="C61" i="1" l="1"/>
  <c r="H61" i="1" s="1"/>
  <c r="C59" i="1"/>
  <c r="H59" i="1" s="1"/>
  <c r="C60" i="1"/>
  <c r="H60" i="1" s="1"/>
  <c r="C64" i="1"/>
  <c r="H64" i="1" s="1"/>
  <c r="C58" i="1"/>
  <c r="H58" i="1" s="1"/>
  <c r="C57" i="1"/>
  <c r="H57" i="1" s="1"/>
  <c r="C65" i="1"/>
  <c r="H65" i="1" s="1"/>
  <c r="C63" i="1"/>
  <c r="H63" i="1" s="1"/>
  <c r="C56" i="1"/>
  <c r="H56" i="1" s="1"/>
  <c r="D2" i="1" l="1"/>
  <c r="D3" i="1" l="1"/>
  <c r="E54" i="1" s="1"/>
  <c r="C1" i="2"/>
  <c r="C52" i="1" l="1"/>
  <c r="E53" i="1"/>
  <c r="E52" i="1"/>
  <c r="C55" i="1" l="1"/>
  <c r="H55" i="1" s="1"/>
  <c r="H54" i="1"/>
  <c r="H53" i="1"/>
  <c r="H52" i="1"/>
  <c r="K17" i="1" l="1"/>
</calcChain>
</file>

<file path=xl/sharedStrings.xml><?xml version="1.0" encoding="utf-8"?>
<sst xmlns="http://schemas.openxmlformats.org/spreadsheetml/2006/main" count="179" uniqueCount="63">
  <si>
    <t>Nombre d'enfants placés</t>
  </si>
  <si>
    <t>Tarif avec rabais</t>
  </si>
  <si>
    <t>Enfant 1</t>
  </si>
  <si>
    <t>Placement crèches</t>
  </si>
  <si>
    <t>demi-jours par semaine</t>
  </si>
  <si>
    <t>Placement UAPE</t>
  </si>
  <si>
    <t>périodes par semaine</t>
  </si>
  <si>
    <t>Accueil en milieu familial</t>
  </si>
  <si>
    <t>heures par semaine</t>
  </si>
  <si>
    <t>Enfant 2</t>
  </si>
  <si>
    <t>Enfant 3</t>
  </si>
  <si>
    <t>Enfant 4</t>
  </si>
  <si>
    <t>repas de midi ou du soir par semaine</t>
  </si>
  <si>
    <t>Total</t>
  </si>
  <si>
    <t>repas par semaine</t>
  </si>
  <si>
    <t>collations par semaine</t>
  </si>
  <si>
    <t>Type de placement</t>
  </si>
  <si>
    <t>Nombre d'unité</t>
  </si>
  <si>
    <t>Unité</t>
  </si>
  <si>
    <t>Prix par unité</t>
  </si>
  <si>
    <t>Montant</t>
  </si>
  <si>
    <t>Type de forfait</t>
  </si>
  <si>
    <t>Âge</t>
  </si>
  <si>
    <t>ans</t>
  </si>
  <si>
    <t xml:space="preserve">Seules les cases vertes doivent être complétées. </t>
  </si>
  <si>
    <t>Des info-bulles apparaissent pour les champs qui nécessitent des explications</t>
  </si>
  <si>
    <t>Revenu déterminant mensuel</t>
  </si>
  <si>
    <t>Forfait mensuel*</t>
  </si>
  <si>
    <t>*Ce formulaire a été établi à titre d'information et, pour qu'il soit utilisable par tout un chacun, il contient inévitablement certaines simplifications qui peuvent générer des différences entre le montant résultant de ce formulaire et le tarif qui sera effectivement pratiqué par les institutions d'accueil de l'enfance.</t>
  </si>
  <si>
    <t>Estimation du tarif des institutions d'accueil de l'enfance dès le 01.08.2024</t>
  </si>
  <si>
    <t>Tarif de base dès août 2024</t>
  </si>
  <si>
    <t>Accueil familial</t>
  </si>
  <si>
    <t>Placement crèche</t>
  </si>
  <si>
    <t>Repas crèche</t>
  </si>
  <si>
    <t>Collations crèche</t>
  </si>
  <si>
    <t>Repas UAPE</t>
  </si>
  <si>
    <t>Collations UAPE</t>
  </si>
  <si>
    <t>Repas AMF</t>
  </si>
  <si>
    <t>Collations AMF</t>
  </si>
  <si>
    <t>repas de midi par semaine</t>
  </si>
  <si>
    <t>Repas AMF &gt; 6 ans</t>
  </si>
  <si>
    <t>Collations AMF &gt; 6 ans</t>
  </si>
  <si>
    <t>Repas crèche &gt; 4 ans</t>
  </si>
  <si>
    <t>Collations crèche &gt; 4 ans</t>
  </si>
  <si>
    <t>Repas UAPE &gt; 4 ans</t>
  </si>
  <si>
    <t>Collations UAPE &gt; 4 ans</t>
  </si>
  <si>
    <t>REP C &lt; 5 ans</t>
  </si>
  <si>
    <t>REP C &gt; 4 ans</t>
  </si>
  <si>
    <t>REP U &lt; 5 ans</t>
  </si>
  <si>
    <t>COL U &lt; 5 ans</t>
  </si>
  <si>
    <t>REP U &gt; 4 ans</t>
  </si>
  <si>
    <t>REP A &lt; 7 ans</t>
  </si>
  <si>
    <t>REP A &gt; 6 ans</t>
  </si>
  <si>
    <t>COL C &lt; 5 ans</t>
  </si>
  <si>
    <t>COL U &gt; 4 ans</t>
  </si>
  <si>
    <t>COL A &lt; 7 ans</t>
  </si>
  <si>
    <t>COL A &gt; 6 ans</t>
  </si>
  <si>
    <t>Repas crèche &lt; 5 ans</t>
  </si>
  <si>
    <t>Collations crèche &lt; 5 ans</t>
  </si>
  <si>
    <t>Repas UAPE &lt; 5 ans</t>
  </si>
  <si>
    <t>Collations UAPE &lt; 5 ans</t>
  </si>
  <si>
    <t>Repas AMF &lt; 7 ans</t>
  </si>
  <si>
    <t>Collations AMF &lt; 7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</si>
</sst>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CHF]\ #,##0.00"/>
  </numFmts>
  <fonts count="8"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i/>
      <sz val="12"/>
      <color theme="1"/>
      <name val="Calibri"/>
      <family val="2"/>
      <scheme val="minor"/>
    </font>
    <font>
      <b/>
      <sz val="18"/>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6"/>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7" fillId="4" borderId="0" applyNumberFormat="0" applyBorder="0" applyAlignment="0" applyProtection="0"/>
  </cellStyleXfs>
  <cellXfs count="28">
    <xf numFmtId="0" fontId="0" fillId="0" borderId="0" xfId="0"/>
    <xf numFmtId="165" fontId="0" fillId="0" borderId="0" xfId="1" applyNumberFormat="1" applyFont="1"/>
    <xf numFmtId="165" fontId="0" fillId="0" borderId="0" xfId="0" applyNumberFormat="1"/>
    <xf numFmtId="0" fontId="2" fillId="0" borderId="0" xfId="0" applyFont="1"/>
    <xf numFmtId="0" fontId="3" fillId="0" borderId="0" xfId="0" applyFont="1"/>
    <xf numFmtId="165" fontId="3" fillId="0" borderId="0" xfId="1" applyNumberFormat="1" applyFont="1" applyAlignment="1">
      <alignment horizontal="center" vertical="center"/>
    </xf>
    <xf numFmtId="0" fontId="3"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3"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165" fontId="2" fillId="2" borderId="0" xfId="1"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0" borderId="0" xfId="0" applyFont="1"/>
    <xf numFmtId="0" fontId="2" fillId="0" borderId="0" xfId="0" applyFont="1" applyAlignment="1">
      <alignment wrapText="1"/>
    </xf>
    <xf numFmtId="0" fontId="6" fillId="3" borderId="0" xfId="0" applyFont="1" applyFill="1" applyAlignment="1">
      <alignment horizontal="center" vertical="center"/>
    </xf>
    <xf numFmtId="165" fontId="6" fillId="3" borderId="0" xfId="0" applyNumberFormat="1" applyFont="1" applyFill="1" applyAlignment="1">
      <alignment horizontal="center" vertical="center"/>
    </xf>
    <xf numFmtId="0" fontId="7" fillId="4" borderId="0" xfId="2"/>
    <xf numFmtId="165" fontId="7" fillId="4" borderId="0" xfId="2" applyNumberFormat="1"/>
    <xf numFmtId="0" fontId="2" fillId="0" borderId="0" xfId="0" applyFont="1" applyAlignment="1">
      <alignment horizontal="left" wrapText="1"/>
    </xf>
    <xf numFmtId="0" fontId="5" fillId="0" borderId="0" xfId="0" applyFont="1" applyAlignment="1">
      <alignment horizontal="left" wrapText="1"/>
    </xf>
  </cellXfs>
  <cellStyles count="3">
    <cellStyle name="Accent3" xfId="2" builtinId="37"/>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U68"/>
  <sheetViews>
    <sheetView showGridLines="0" tabSelected="1" workbookViewId="0"/>
  </sheetViews>
  <sheetFormatPr baseColWidth="10" defaultRowHeight="15" x14ac:dyDescent="0.25"/>
  <cols>
    <col min="1" max="1" width="30.28515625" bestFit="1" customWidth="1"/>
    <col min="2" max="2" width="27.5703125" customWidth="1"/>
    <col min="3" max="3" width="27.7109375" customWidth="1"/>
    <col min="4" max="4" width="35.7109375" customWidth="1"/>
    <col min="5" max="7" width="16.5703125" hidden="1" customWidth="1"/>
    <col min="8" max="8" width="13.7109375" hidden="1" customWidth="1"/>
    <col min="9" max="9" width="7" customWidth="1"/>
    <col min="10" max="11" width="28.5703125" customWidth="1"/>
    <col min="13" max="13" width="8.5703125" customWidth="1"/>
    <col min="14" max="14" width="8.140625" customWidth="1"/>
    <col min="15" max="15" width="8.85546875" customWidth="1"/>
  </cols>
  <sheetData>
    <row r="2" spans="1:21" s="3" customFormat="1" ht="18.75" customHeight="1" x14ac:dyDescent="0.3">
      <c r="A2" s="4" t="s">
        <v>26</v>
      </c>
      <c r="B2" s="16">
        <v>1000</v>
      </c>
      <c r="C2" s="4" t="s">
        <v>30</v>
      </c>
      <c r="D2" s="5">
        <f>IF(B2&lt;4001,10,IF(B2&lt;15001,10+(B2-4000)*Feuil2!$C$1,100))</f>
        <v>10</v>
      </c>
      <c r="J2" s="20" t="s">
        <v>29</v>
      </c>
    </row>
    <row r="3" spans="1:21" s="3" customFormat="1" ht="18.75" customHeight="1" x14ac:dyDescent="0.25">
      <c r="A3" s="4" t="s">
        <v>0</v>
      </c>
      <c r="B3" s="17">
        <v>1</v>
      </c>
      <c r="C3" s="4" t="s">
        <v>1</v>
      </c>
      <c r="D3" s="5">
        <f>CHOOSE(B3,D2,D2*0.7,D2*0.5,D2*0.4)</f>
        <v>10</v>
      </c>
    </row>
    <row r="4" spans="1:21" s="3" customFormat="1" ht="18.75" customHeight="1" x14ac:dyDescent="0.25">
      <c r="A4" s="4" t="s">
        <v>21</v>
      </c>
      <c r="B4" s="17" t="s">
        <v>31</v>
      </c>
      <c r="J4" s="3" t="s">
        <v>24</v>
      </c>
    </row>
    <row r="5" spans="1:21" s="3" customFormat="1" ht="18.75" customHeight="1" thickBot="1" x14ac:dyDescent="0.3">
      <c r="J5" s="3" t="s">
        <v>25</v>
      </c>
    </row>
    <row r="6" spans="1:21" s="3" customFormat="1" ht="18.75" customHeight="1" x14ac:dyDescent="0.25">
      <c r="A6" s="6" t="s">
        <v>2</v>
      </c>
      <c r="B6" s="7" t="s">
        <v>22</v>
      </c>
      <c r="C6" s="18"/>
      <c r="D6" s="8" t="s">
        <v>23</v>
      </c>
      <c r="E6" s="3">
        <f>IF(C6&lt;5,C8,"")</f>
        <v>0</v>
      </c>
      <c r="F6" s="3" t="s">
        <v>46</v>
      </c>
      <c r="G6" s="3">
        <f>IF(C6&lt;5,C9,"")</f>
        <v>0</v>
      </c>
      <c r="H6" s="3" t="s">
        <v>53</v>
      </c>
    </row>
    <row r="7" spans="1:21" s="3" customFormat="1" ht="18.75" customHeight="1" x14ac:dyDescent="0.25">
      <c r="A7" s="9"/>
      <c r="B7" s="10" t="s">
        <v>32</v>
      </c>
      <c r="C7" s="17"/>
      <c r="D7" s="11" t="s">
        <v>4</v>
      </c>
      <c r="E7" s="3" t="str">
        <f>IF(C$6&gt;4,C8,"")</f>
        <v/>
      </c>
      <c r="F7" s="3" t="s">
        <v>47</v>
      </c>
      <c r="G7" s="3" t="str">
        <f>IF(C$6&gt;4,C9,"")</f>
        <v/>
      </c>
      <c r="H7" s="3" t="s">
        <v>47</v>
      </c>
      <c r="J7" s="26"/>
      <c r="K7" s="26"/>
      <c r="L7" s="26"/>
      <c r="M7" s="26"/>
      <c r="N7" s="26"/>
      <c r="O7" s="26"/>
      <c r="P7" s="26"/>
      <c r="Q7" s="26"/>
      <c r="R7" s="26"/>
      <c r="S7" s="21"/>
      <c r="T7" s="21"/>
      <c r="U7" s="21"/>
    </row>
    <row r="8" spans="1:21" s="3" customFormat="1" ht="18.75" customHeight="1" x14ac:dyDescent="0.25">
      <c r="A8" s="9"/>
      <c r="B8" s="10" t="s">
        <v>33</v>
      </c>
      <c r="C8" s="17"/>
      <c r="D8" s="11" t="s">
        <v>39</v>
      </c>
      <c r="E8" s="3">
        <f>IF(C$6&lt;5,C11,"")</f>
        <v>0</v>
      </c>
      <c r="F8" s="3" t="s">
        <v>48</v>
      </c>
      <c r="G8" s="3">
        <f>IF(C$6&lt;5,C12,"")</f>
        <v>0</v>
      </c>
      <c r="H8" s="3" t="s">
        <v>49</v>
      </c>
      <c r="J8" s="26"/>
      <c r="K8" s="26"/>
      <c r="L8" s="26"/>
      <c r="M8" s="26"/>
      <c r="N8" s="26"/>
      <c r="O8" s="26"/>
      <c r="P8" s="26"/>
      <c r="Q8" s="26"/>
      <c r="R8" s="26"/>
      <c r="S8" s="21"/>
      <c r="T8" s="21"/>
      <c r="U8" s="21"/>
    </row>
    <row r="9" spans="1:21" s="3" customFormat="1" ht="18.75" customHeight="1" x14ac:dyDescent="0.25">
      <c r="A9" s="9"/>
      <c r="B9" s="10" t="s">
        <v>34</v>
      </c>
      <c r="C9" s="17"/>
      <c r="D9" s="11" t="s">
        <v>15</v>
      </c>
      <c r="E9" s="3" t="str">
        <f>IF(C$6&gt;4,C11,"")</f>
        <v/>
      </c>
      <c r="F9" s="3" t="s">
        <v>50</v>
      </c>
      <c r="G9" s="3" t="str">
        <f>IF(C$6&gt;4,C12,"")</f>
        <v/>
      </c>
      <c r="H9" s="3" t="s">
        <v>54</v>
      </c>
      <c r="J9" s="26"/>
      <c r="K9" s="26"/>
      <c r="L9" s="26"/>
      <c r="M9" s="26"/>
      <c r="N9" s="26"/>
      <c r="O9" s="26"/>
      <c r="P9" s="26"/>
      <c r="Q9" s="26"/>
      <c r="R9" s="26"/>
      <c r="S9" s="21"/>
      <c r="T9" s="21"/>
      <c r="U9" s="21"/>
    </row>
    <row r="10" spans="1:21" s="3" customFormat="1" ht="18.75" customHeight="1" x14ac:dyDescent="0.25">
      <c r="A10" s="9"/>
      <c r="B10" s="10" t="s">
        <v>5</v>
      </c>
      <c r="C10" s="17"/>
      <c r="D10" s="11" t="s">
        <v>6</v>
      </c>
      <c r="E10" s="3">
        <f>IF(C$6&lt;7,C14,"")</f>
        <v>0</v>
      </c>
      <c r="F10" s="3" t="s">
        <v>51</v>
      </c>
      <c r="G10" s="3">
        <f>IF(C$6&lt;7,C15,"")</f>
        <v>0</v>
      </c>
      <c r="H10" s="3" t="s">
        <v>55</v>
      </c>
      <c r="J10" s="26"/>
      <c r="K10" s="26"/>
      <c r="L10" s="26"/>
      <c r="M10" s="26"/>
      <c r="N10" s="26"/>
      <c r="O10" s="26"/>
      <c r="P10" s="26"/>
      <c r="Q10" s="26"/>
      <c r="R10" s="26"/>
      <c r="S10" s="21"/>
      <c r="T10" s="21"/>
      <c r="U10" s="21"/>
    </row>
    <row r="11" spans="1:21" s="3" customFormat="1" ht="18.75" customHeight="1" x14ac:dyDescent="0.25">
      <c r="A11" s="9"/>
      <c r="B11" s="10" t="s">
        <v>35</v>
      </c>
      <c r="C11" s="17"/>
      <c r="D11" s="11" t="s">
        <v>39</v>
      </c>
      <c r="E11" s="3" t="str">
        <f>IF(C$6&gt;6,C14,"")</f>
        <v/>
      </c>
      <c r="F11" s="3" t="s">
        <v>52</v>
      </c>
      <c r="G11" s="3" t="str">
        <f>IF(C$6&gt;6,C15,"")</f>
        <v/>
      </c>
      <c r="H11" s="3" t="s">
        <v>56</v>
      </c>
      <c r="J11" s="26"/>
      <c r="K11" s="26"/>
      <c r="L11" s="26"/>
      <c r="M11" s="26"/>
      <c r="N11" s="26"/>
      <c r="O11" s="26"/>
      <c r="P11" s="26"/>
      <c r="Q11" s="26"/>
      <c r="R11" s="26"/>
      <c r="S11" s="21"/>
      <c r="T11" s="21"/>
      <c r="U11" s="21"/>
    </row>
    <row r="12" spans="1:21" s="3" customFormat="1" ht="18.75" customHeight="1" x14ac:dyDescent="0.25">
      <c r="A12" s="9"/>
      <c r="B12" s="10" t="s">
        <v>36</v>
      </c>
      <c r="C12" s="17"/>
      <c r="D12" s="11" t="s">
        <v>15</v>
      </c>
      <c r="J12" s="26"/>
      <c r="K12" s="26"/>
      <c r="L12" s="26"/>
      <c r="M12" s="26"/>
      <c r="N12" s="26"/>
      <c r="O12" s="26"/>
      <c r="P12" s="26"/>
      <c r="Q12" s="26"/>
      <c r="R12" s="26"/>
      <c r="S12" s="21"/>
      <c r="T12" s="21"/>
      <c r="U12" s="21"/>
    </row>
    <row r="13" spans="1:21" s="3" customFormat="1" ht="18.75" customHeight="1" x14ac:dyDescent="0.25">
      <c r="A13" s="9"/>
      <c r="B13" s="10" t="s">
        <v>7</v>
      </c>
      <c r="C13" s="17"/>
      <c r="D13" s="11" t="s">
        <v>8</v>
      </c>
      <c r="J13" s="26"/>
      <c r="K13" s="26"/>
      <c r="L13" s="26"/>
      <c r="M13" s="26"/>
      <c r="N13" s="26"/>
      <c r="O13" s="26"/>
      <c r="P13" s="26"/>
      <c r="Q13" s="26"/>
      <c r="R13" s="26"/>
      <c r="S13" s="21"/>
      <c r="T13" s="21"/>
      <c r="U13" s="21"/>
    </row>
    <row r="14" spans="1:21" s="3" customFormat="1" ht="18.75" customHeight="1" x14ac:dyDescent="0.25">
      <c r="A14" s="9"/>
      <c r="B14" s="10" t="s">
        <v>37</v>
      </c>
      <c r="C14" s="17"/>
      <c r="D14" s="11" t="s">
        <v>12</v>
      </c>
    </row>
    <row r="15" spans="1:21" s="3" customFormat="1" ht="18.75" customHeight="1" thickBot="1" x14ac:dyDescent="0.3">
      <c r="A15" s="12"/>
      <c r="B15" s="13" t="s">
        <v>38</v>
      </c>
      <c r="C15" s="19"/>
      <c r="D15" s="14" t="s">
        <v>15</v>
      </c>
    </row>
    <row r="16" spans="1:21" s="3" customFormat="1" ht="18.75" customHeight="1" thickBot="1" x14ac:dyDescent="0.3">
      <c r="A16" s="15"/>
      <c r="B16" s="10"/>
      <c r="C16" s="10"/>
      <c r="D16" s="10"/>
    </row>
    <row r="17" spans="1:18" s="3" customFormat="1" ht="18.75" customHeight="1" x14ac:dyDescent="0.25">
      <c r="A17" s="6" t="s">
        <v>9</v>
      </c>
      <c r="B17" s="7" t="s">
        <v>22</v>
      </c>
      <c r="C17" s="18"/>
      <c r="D17" s="8" t="s">
        <v>23</v>
      </c>
      <c r="E17" s="3">
        <f>IF(C17&lt;5,C19,"")</f>
        <v>0</v>
      </c>
      <c r="F17" s="3" t="s">
        <v>46</v>
      </c>
      <c r="G17" s="3">
        <f>IF(C17&lt;5,C20,"")</f>
        <v>0</v>
      </c>
      <c r="H17" s="3" t="s">
        <v>53</v>
      </c>
      <c r="J17" s="22" t="s">
        <v>27</v>
      </c>
      <c r="K17" s="23">
        <f>IF(B4="45 semaines",H52*3.75+H53*3.75+H54*4+H55*4+H56*4+H57*4+H58*4+H59*4+H60*4+H61*4+H62*4+H63*4+H64*4+H65*4+H66*4,IF(B4="Accueil familial",H52*3.083+H53*3.083+H54*4+H55*4+H56*4+H57*4+H58*4+H59*4+H60*4+H61*4+H62*4+H63*4+H64*4+H65*4+H66*4,H52*3.083+H53*3.083+H54*4+H55*4+H56*4+H57*4+H58*4+H59*4+H60*4+H61*4+H62*4+H63*4+H64*4+H65*4+H66*4))</f>
        <v>0</v>
      </c>
    </row>
    <row r="18" spans="1:18" s="3" customFormat="1" ht="18.75" customHeight="1" x14ac:dyDescent="0.25">
      <c r="A18" s="9"/>
      <c r="B18" s="10" t="s">
        <v>32</v>
      </c>
      <c r="C18" s="17"/>
      <c r="D18" s="11" t="s">
        <v>4</v>
      </c>
      <c r="E18" s="3" t="str">
        <f>IF(C17&gt;4,C19,"")</f>
        <v/>
      </c>
      <c r="F18" s="3" t="s">
        <v>47</v>
      </c>
      <c r="G18" s="3" t="str">
        <f>IF(C17&gt;4,C20,"")</f>
        <v/>
      </c>
      <c r="H18" s="3" t="s">
        <v>47</v>
      </c>
      <c r="J18" s="27" t="s">
        <v>28</v>
      </c>
      <c r="K18" s="27"/>
      <c r="L18" s="27"/>
      <c r="M18" s="27"/>
      <c r="N18" s="27"/>
      <c r="O18" s="27"/>
      <c r="P18" s="27"/>
      <c r="Q18" s="27"/>
      <c r="R18" s="27"/>
    </row>
    <row r="19" spans="1:18" s="3" customFormat="1" ht="18.75" customHeight="1" x14ac:dyDescent="0.25">
      <c r="A19" s="9"/>
      <c r="B19" s="10" t="s">
        <v>33</v>
      </c>
      <c r="C19" s="17"/>
      <c r="D19" s="11" t="s">
        <v>39</v>
      </c>
      <c r="E19" s="3">
        <f>IF(C17&lt;5,C22,"")</f>
        <v>0</v>
      </c>
      <c r="F19" s="3" t="s">
        <v>48</v>
      </c>
      <c r="G19" s="3">
        <f>IF(C17&lt;5,C23,"")</f>
        <v>0</v>
      </c>
      <c r="H19" s="3" t="s">
        <v>49</v>
      </c>
      <c r="J19" s="27"/>
      <c r="K19" s="27"/>
      <c r="L19" s="27"/>
      <c r="M19" s="27"/>
      <c r="N19" s="27"/>
      <c r="O19" s="27"/>
      <c r="P19" s="27"/>
      <c r="Q19" s="27"/>
      <c r="R19" s="27"/>
    </row>
    <row r="20" spans="1:18" s="3" customFormat="1" ht="18.75" customHeight="1" x14ac:dyDescent="0.25">
      <c r="A20" s="9"/>
      <c r="B20" s="10" t="s">
        <v>34</v>
      </c>
      <c r="C20" s="17"/>
      <c r="D20" s="11" t="s">
        <v>15</v>
      </c>
      <c r="E20" s="3" t="str">
        <f>IF(C17&gt;4,C22,"")</f>
        <v/>
      </c>
      <c r="F20" s="3" t="s">
        <v>50</v>
      </c>
      <c r="G20" s="3" t="str">
        <f>IF(C17&gt;4,C23,"")</f>
        <v/>
      </c>
      <c r="H20" s="3" t="s">
        <v>54</v>
      </c>
      <c r="J20" s="27"/>
      <c r="K20" s="27"/>
      <c r="L20" s="27"/>
      <c r="M20" s="27"/>
      <c r="N20" s="27"/>
      <c r="O20" s="27"/>
      <c r="P20" s="27"/>
      <c r="Q20" s="27"/>
      <c r="R20" s="27"/>
    </row>
    <row r="21" spans="1:18" s="3" customFormat="1" ht="18.75" customHeight="1" x14ac:dyDescent="0.25">
      <c r="A21" s="9"/>
      <c r="B21" s="10" t="s">
        <v>5</v>
      </c>
      <c r="C21" s="17"/>
      <c r="D21" s="11" t="s">
        <v>6</v>
      </c>
      <c r="E21" s="3">
        <f>IF(C17&lt;7,C25,"")</f>
        <v>0</v>
      </c>
      <c r="F21" s="3" t="s">
        <v>51</v>
      </c>
      <c r="G21" s="3">
        <f>IF(C17&lt;7,C26,"")</f>
        <v>0</v>
      </c>
      <c r="H21" s="3" t="s">
        <v>55</v>
      </c>
    </row>
    <row r="22" spans="1:18" s="3" customFormat="1" ht="18.75" customHeight="1" x14ac:dyDescent="0.25">
      <c r="A22" s="9"/>
      <c r="B22" s="10" t="s">
        <v>35</v>
      </c>
      <c r="C22" s="17"/>
      <c r="D22" s="11" t="s">
        <v>39</v>
      </c>
      <c r="E22" s="3" t="str">
        <f>IF(C17&gt;6,C25,"")</f>
        <v/>
      </c>
      <c r="F22" s="3" t="s">
        <v>52</v>
      </c>
      <c r="G22" s="3" t="str">
        <f>IF(C17&gt;6,C26,"")</f>
        <v/>
      </c>
      <c r="H22" s="3" t="s">
        <v>56</v>
      </c>
    </row>
    <row r="23" spans="1:18" s="3" customFormat="1" ht="18.75" customHeight="1" x14ac:dyDescent="0.25">
      <c r="A23" s="9"/>
      <c r="B23" s="10" t="s">
        <v>36</v>
      </c>
      <c r="C23" s="17"/>
      <c r="D23" s="11" t="s">
        <v>15</v>
      </c>
    </row>
    <row r="24" spans="1:18" s="3" customFormat="1" ht="18.75" customHeight="1" x14ac:dyDescent="0.25">
      <c r="A24" s="9"/>
      <c r="B24" s="10" t="s">
        <v>7</v>
      </c>
      <c r="C24" s="17"/>
      <c r="D24" s="11" t="s">
        <v>8</v>
      </c>
    </row>
    <row r="25" spans="1:18" s="3" customFormat="1" ht="18.75" customHeight="1" x14ac:dyDescent="0.25">
      <c r="A25" s="9"/>
      <c r="B25" s="10" t="s">
        <v>37</v>
      </c>
      <c r="C25" s="17"/>
      <c r="D25" s="11" t="s">
        <v>12</v>
      </c>
    </row>
    <row r="26" spans="1:18" s="3" customFormat="1" ht="18.75" customHeight="1" thickBot="1" x14ac:dyDescent="0.3">
      <c r="A26" s="12"/>
      <c r="B26" s="13" t="s">
        <v>38</v>
      </c>
      <c r="C26" s="19"/>
      <c r="D26" s="14" t="s">
        <v>15</v>
      </c>
    </row>
    <row r="27" spans="1:18" s="3" customFormat="1" ht="18.75" customHeight="1" thickBot="1" x14ac:dyDescent="0.3">
      <c r="A27" s="15"/>
      <c r="B27" s="10"/>
      <c r="C27" s="10"/>
      <c r="D27" s="10"/>
    </row>
    <row r="28" spans="1:18" s="3" customFormat="1" ht="18.75" customHeight="1" x14ac:dyDescent="0.25">
      <c r="A28" s="6" t="s">
        <v>10</v>
      </c>
      <c r="B28" s="7" t="s">
        <v>22</v>
      </c>
      <c r="C28" s="18"/>
      <c r="D28" s="8" t="s">
        <v>23</v>
      </c>
      <c r="E28" s="3">
        <f>IF(C28&lt;5,C30,"")</f>
        <v>0</v>
      </c>
      <c r="F28" s="3" t="s">
        <v>46</v>
      </c>
      <c r="G28" s="3">
        <f>IF(C28&lt;5,C31,"")</f>
        <v>0</v>
      </c>
      <c r="H28" s="3" t="s">
        <v>53</v>
      </c>
    </row>
    <row r="29" spans="1:18" s="3" customFormat="1" ht="18.75" customHeight="1" x14ac:dyDescent="0.25">
      <c r="A29" s="9"/>
      <c r="B29" s="10" t="s">
        <v>32</v>
      </c>
      <c r="C29" s="17"/>
      <c r="D29" s="11" t="s">
        <v>4</v>
      </c>
      <c r="E29" s="3" t="str">
        <f>IF(C28&gt;4,C30,"")</f>
        <v/>
      </c>
      <c r="F29" s="3" t="s">
        <v>47</v>
      </c>
      <c r="G29" s="3" t="str">
        <f>IF(C28&gt;4,C31,"")</f>
        <v/>
      </c>
      <c r="H29" s="3" t="s">
        <v>47</v>
      </c>
    </row>
    <row r="30" spans="1:18" s="3" customFormat="1" ht="18.75" customHeight="1" x14ac:dyDescent="0.25">
      <c r="A30" s="9"/>
      <c r="B30" s="10" t="s">
        <v>33</v>
      </c>
      <c r="C30" s="17"/>
      <c r="D30" s="11" t="s">
        <v>39</v>
      </c>
      <c r="E30" s="3">
        <f>IF(C28&lt;5,C33,"")</f>
        <v>0</v>
      </c>
      <c r="F30" s="3" t="s">
        <v>48</v>
      </c>
      <c r="G30" s="3">
        <f>IF(C28&lt;5,C34,"")</f>
        <v>0</v>
      </c>
      <c r="H30" s="3" t="s">
        <v>49</v>
      </c>
    </row>
    <row r="31" spans="1:18" s="3" customFormat="1" ht="18.75" customHeight="1" x14ac:dyDescent="0.25">
      <c r="A31" s="9"/>
      <c r="B31" s="10" t="s">
        <v>34</v>
      </c>
      <c r="C31" s="17"/>
      <c r="D31" s="11" t="s">
        <v>15</v>
      </c>
      <c r="E31" s="3" t="str">
        <f>IF(C28&gt;4,C33,"")</f>
        <v/>
      </c>
      <c r="F31" s="3" t="s">
        <v>50</v>
      </c>
      <c r="G31" s="3" t="str">
        <f>IF(C28&gt;4,C34,"")</f>
        <v/>
      </c>
      <c r="H31" s="3" t="s">
        <v>54</v>
      </c>
    </row>
    <row r="32" spans="1:18" s="3" customFormat="1" ht="18.75" customHeight="1" x14ac:dyDescent="0.25">
      <c r="A32" s="9"/>
      <c r="B32" s="10" t="s">
        <v>5</v>
      </c>
      <c r="C32" s="17"/>
      <c r="D32" s="11" t="s">
        <v>6</v>
      </c>
      <c r="E32" s="3">
        <f>IF(C28&lt;7,C36,"")</f>
        <v>0</v>
      </c>
      <c r="F32" s="3" t="s">
        <v>51</v>
      </c>
      <c r="G32" s="3">
        <f>IF(C28&lt;7,C37,"")</f>
        <v>0</v>
      </c>
      <c r="H32" s="3" t="s">
        <v>55</v>
      </c>
    </row>
    <row r="33" spans="1:8" s="3" customFormat="1" ht="18.75" customHeight="1" x14ac:dyDescent="0.25">
      <c r="A33" s="9"/>
      <c r="B33" s="10" t="s">
        <v>35</v>
      </c>
      <c r="C33" s="17"/>
      <c r="D33" s="11" t="s">
        <v>39</v>
      </c>
      <c r="E33" s="3" t="str">
        <f>IF(C28&gt;6,C36,"")</f>
        <v/>
      </c>
      <c r="F33" s="3" t="s">
        <v>52</v>
      </c>
      <c r="G33" s="3" t="str">
        <f>IF(C28&gt;6,C37,"")</f>
        <v/>
      </c>
      <c r="H33" s="3" t="s">
        <v>56</v>
      </c>
    </row>
    <row r="34" spans="1:8" s="3" customFormat="1" ht="18.75" customHeight="1" x14ac:dyDescent="0.25">
      <c r="A34" s="9"/>
      <c r="B34" s="10" t="s">
        <v>36</v>
      </c>
      <c r="C34" s="17"/>
      <c r="D34" s="11" t="s">
        <v>15</v>
      </c>
    </row>
    <row r="35" spans="1:8" s="3" customFormat="1" ht="18.75" customHeight="1" x14ac:dyDescent="0.25">
      <c r="A35" s="9"/>
      <c r="B35" s="10" t="s">
        <v>7</v>
      </c>
      <c r="C35" s="17"/>
      <c r="D35" s="11" t="s">
        <v>8</v>
      </c>
    </row>
    <row r="36" spans="1:8" s="3" customFormat="1" ht="18.75" customHeight="1" x14ac:dyDescent="0.25">
      <c r="A36" s="9"/>
      <c r="B36" s="10" t="s">
        <v>37</v>
      </c>
      <c r="C36" s="17"/>
      <c r="D36" s="11" t="s">
        <v>12</v>
      </c>
    </row>
    <row r="37" spans="1:8" s="3" customFormat="1" ht="18.75" customHeight="1" thickBot="1" x14ac:dyDescent="0.3">
      <c r="A37" s="12"/>
      <c r="B37" s="13" t="s">
        <v>38</v>
      </c>
      <c r="C37" s="19"/>
      <c r="D37" s="14" t="s">
        <v>15</v>
      </c>
    </row>
    <row r="38" spans="1:8" s="3" customFormat="1" ht="18.75" customHeight="1" thickBot="1" x14ac:dyDescent="0.3">
      <c r="A38" s="15"/>
      <c r="B38" s="10"/>
      <c r="C38" s="10"/>
      <c r="D38" s="10"/>
    </row>
    <row r="39" spans="1:8" s="3" customFormat="1" ht="18.75" customHeight="1" x14ac:dyDescent="0.25">
      <c r="A39" s="6" t="s">
        <v>11</v>
      </c>
      <c r="B39" s="7" t="s">
        <v>22</v>
      </c>
      <c r="C39" s="18"/>
      <c r="D39" s="8" t="s">
        <v>23</v>
      </c>
      <c r="E39" s="3">
        <f>IF(C39&lt;5,C41,"")</f>
        <v>0</v>
      </c>
      <c r="F39" s="3" t="s">
        <v>46</v>
      </c>
      <c r="G39" s="3">
        <f>IF(C39&lt;5,C42,"")</f>
        <v>0</v>
      </c>
      <c r="H39" s="3" t="s">
        <v>53</v>
      </c>
    </row>
    <row r="40" spans="1:8" s="3" customFormat="1" ht="18.75" customHeight="1" x14ac:dyDescent="0.25">
      <c r="A40" s="9"/>
      <c r="B40" s="10" t="s">
        <v>32</v>
      </c>
      <c r="C40" s="17"/>
      <c r="D40" s="11" t="s">
        <v>4</v>
      </c>
      <c r="E40" s="3" t="str">
        <f>IF(C39&gt;4,C41,"")</f>
        <v/>
      </c>
      <c r="F40" s="3" t="s">
        <v>47</v>
      </c>
      <c r="G40" s="3" t="str">
        <f>IF(C39&gt;4,C42,"")</f>
        <v/>
      </c>
      <c r="H40" s="3" t="s">
        <v>47</v>
      </c>
    </row>
    <row r="41" spans="1:8" s="3" customFormat="1" ht="18.75" customHeight="1" x14ac:dyDescent="0.25">
      <c r="A41" s="9"/>
      <c r="B41" s="10" t="s">
        <v>33</v>
      </c>
      <c r="C41" s="17"/>
      <c r="D41" s="11" t="s">
        <v>39</v>
      </c>
      <c r="E41" s="3">
        <f>IF(C39&lt;5,C44,"")</f>
        <v>0</v>
      </c>
      <c r="F41" s="3" t="s">
        <v>48</v>
      </c>
      <c r="G41" s="3">
        <f>IF(C39&lt;5,C45,"")</f>
        <v>0</v>
      </c>
      <c r="H41" s="3" t="s">
        <v>49</v>
      </c>
    </row>
    <row r="42" spans="1:8" s="3" customFormat="1" ht="18.75" customHeight="1" x14ac:dyDescent="0.25">
      <c r="A42" s="9"/>
      <c r="B42" s="10" t="s">
        <v>34</v>
      </c>
      <c r="C42" s="17"/>
      <c r="D42" s="11" t="s">
        <v>15</v>
      </c>
      <c r="E42" s="3" t="str">
        <f>IF(C39&gt;4,C44,"")</f>
        <v/>
      </c>
      <c r="F42" s="3" t="s">
        <v>50</v>
      </c>
      <c r="G42" s="3" t="str">
        <f>IF(C39&gt;4,C45,"")</f>
        <v/>
      </c>
      <c r="H42" s="3" t="s">
        <v>54</v>
      </c>
    </row>
    <row r="43" spans="1:8" s="3" customFormat="1" ht="18.75" customHeight="1" x14ac:dyDescent="0.25">
      <c r="A43" s="9"/>
      <c r="B43" s="10" t="s">
        <v>5</v>
      </c>
      <c r="C43" s="17"/>
      <c r="D43" s="11" t="s">
        <v>6</v>
      </c>
      <c r="E43" s="3">
        <f>IF(C39&lt;7,C47,"")</f>
        <v>0</v>
      </c>
      <c r="F43" s="3" t="s">
        <v>51</v>
      </c>
      <c r="G43" s="3">
        <f>IF(C39&lt;7,C48,"")</f>
        <v>0</v>
      </c>
      <c r="H43" s="3" t="s">
        <v>55</v>
      </c>
    </row>
    <row r="44" spans="1:8" s="3" customFormat="1" ht="18.75" customHeight="1" x14ac:dyDescent="0.25">
      <c r="A44" s="9"/>
      <c r="B44" s="10" t="s">
        <v>35</v>
      </c>
      <c r="C44" s="17"/>
      <c r="D44" s="11" t="s">
        <v>39</v>
      </c>
      <c r="E44" s="3" t="str">
        <f>IF(C39&gt;6,C47,"")</f>
        <v/>
      </c>
      <c r="F44" s="3" t="s">
        <v>52</v>
      </c>
      <c r="G44" s="3" t="str">
        <f>IF(C39&gt;6,C48,"")</f>
        <v/>
      </c>
      <c r="H44" s="3" t="s">
        <v>56</v>
      </c>
    </row>
    <row r="45" spans="1:8" s="3" customFormat="1" ht="18.75" customHeight="1" x14ac:dyDescent="0.25">
      <c r="A45" s="9"/>
      <c r="B45" s="10" t="s">
        <v>36</v>
      </c>
      <c r="C45" s="17"/>
      <c r="D45" s="11" t="s">
        <v>15</v>
      </c>
    </row>
    <row r="46" spans="1:8" s="3" customFormat="1" ht="18.75" customHeight="1" x14ac:dyDescent="0.25">
      <c r="A46" s="9"/>
      <c r="B46" s="10" t="s">
        <v>7</v>
      </c>
      <c r="C46" s="17"/>
      <c r="D46" s="11" t="s">
        <v>8</v>
      </c>
    </row>
    <row r="47" spans="1:8" s="3" customFormat="1" ht="18.75" customHeight="1" x14ac:dyDescent="0.25">
      <c r="A47" s="9"/>
      <c r="B47" s="10" t="s">
        <v>37</v>
      </c>
      <c r="C47" s="17"/>
      <c r="D47" s="11" t="s">
        <v>12</v>
      </c>
    </row>
    <row r="48" spans="1:8" s="3" customFormat="1" ht="18.75" customHeight="1" thickBot="1" x14ac:dyDescent="0.3">
      <c r="A48" s="12"/>
      <c r="B48" s="13" t="s">
        <v>38</v>
      </c>
      <c r="C48" s="19"/>
      <c r="D48" s="14" t="s">
        <v>15</v>
      </c>
    </row>
    <row r="50" spans="1:8" hidden="1" x14ac:dyDescent="0.25"/>
    <row r="51" spans="1:8" hidden="1" x14ac:dyDescent="0.25">
      <c r="A51" t="s">
        <v>13</v>
      </c>
      <c r="B51" t="s">
        <v>16</v>
      </c>
      <c r="C51" t="s">
        <v>17</v>
      </c>
      <c r="D51" t="s">
        <v>18</v>
      </c>
      <c r="E51" t="s">
        <v>19</v>
      </c>
      <c r="H51" t="s">
        <v>20</v>
      </c>
    </row>
    <row r="52" spans="1:8" hidden="1" x14ac:dyDescent="0.25">
      <c r="B52" t="s">
        <v>3</v>
      </c>
      <c r="C52">
        <f>SUM(C7,C18,C29,C40)</f>
        <v>0</v>
      </c>
      <c r="D52" t="s">
        <v>4</v>
      </c>
      <c r="E52" s="1">
        <f>D3/2</f>
        <v>5</v>
      </c>
      <c r="F52" s="1"/>
      <c r="G52" s="1"/>
      <c r="H52" s="2">
        <f>E52*C52</f>
        <v>0</v>
      </c>
    </row>
    <row r="53" spans="1:8" hidden="1" x14ac:dyDescent="0.25">
      <c r="A53" s="24"/>
      <c r="B53" s="24" t="s">
        <v>5</v>
      </c>
      <c r="C53" s="24">
        <f>SUM(C10,C21,C32,C43)</f>
        <v>0</v>
      </c>
      <c r="D53" s="24" t="s">
        <v>6</v>
      </c>
      <c r="E53" s="25">
        <f>D3/6</f>
        <v>1.6666666666666667</v>
      </c>
      <c r="F53" s="25"/>
      <c r="G53" s="25"/>
      <c r="H53" s="25">
        <f>E53*C53</f>
        <v>0</v>
      </c>
    </row>
    <row r="54" spans="1:8" hidden="1" x14ac:dyDescent="0.25">
      <c r="B54" t="s">
        <v>7</v>
      </c>
      <c r="C54">
        <f>SUM(C13,C24,C35,C46)</f>
        <v>0</v>
      </c>
      <c r="D54" t="s">
        <v>8</v>
      </c>
      <c r="E54" s="1">
        <f>D3/10*0.75</f>
        <v>0.75</v>
      </c>
      <c r="F54" s="1"/>
      <c r="G54" s="1"/>
      <c r="H54" s="2">
        <f>E54*C54</f>
        <v>0</v>
      </c>
    </row>
    <row r="55" spans="1:8" hidden="1" x14ac:dyDescent="0.25">
      <c r="A55" s="24"/>
      <c r="B55" s="24" t="s">
        <v>57</v>
      </c>
      <c r="C55" s="24">
        <f>SUM(E6,E17,E28,E39)</f>
        <v>0</v>
      </c>
      <c r="D55" s="24" t="s">
        <v>14</v>
      </c>
      <c r="E55" s="25">
        <v>5</v>
      </c>
      <c r="F55" s="25"/>
      <c r="G55" s="25"/>
      <c r="H55" s="25">
        <f t="shared" ref="H55:H66" si="0">E55*C55</f>
        <v>0</v>
      </c>
    </row>
    <row r="56" spans="1:8" hidden="1" x14ac:dyDescent="0.25">
      <c r="B56" t="s">
        <v>58</v>
      </c>
      <c r="C56">
        <f>SUM(G6,G17,G28,G39)</f>
        <v>0</v>
      </c>
      <c r="D56" t="s">
        <v>15</v>
      </c>
      <c r="E56" s="1">
        <v>1</v>
      </c>
      <c r="F56" s="1"/>
      <c r="G56" s="1"/>
      <c r="H56" s="25">
        <f t="shared" si="0"/>
        <v>0</v>
      </c>
    </row>
    <row r="57" spans="1:8" hidden="1" x14ac:dyDescent="0.25">
      <c r="A57" s="24"/>
      <c r="B57" s="24" t="s">
        <v>42</v>
      </c>
      <c r="C57" s="24">
        <f>SUM(E7,E18,E29,E40)</f>
        <v>0</v>
      </c>
      <c r="D57" s="24" t="s">
        <v>14</v>
      </c>
      <c r="E57" s="25">
        <v>7</v>
      </c>
      <c r="F57" s="25"/>
      <c r="G57" s="25"/>
      <c r="H57" s="25">
        <f t="shared" si="0"/>
        <v>0</v>
      </c>
    </row>
    <row r="58" spans="1:8" hidden="1" x14ac:dyDescent="0.25">
      <c r="B58" t="s">
        <v>43</v>
      </c>
      <c r="C58">
        <f>SUM(G7,G18,G29,G40)</f>
        <v>0</v>
      </c>
      <c r="D58" t="s">
        <v>15</v>
      </c>
      <c r="E58" s="1">
        <v>1</v>
      </c>
      <c r="F58" s="1"/>
      <c r="G58" s="1"/>
      <c r="H58" s="25">
        <f t="shared" si="0"/>
        <v>0</v>
      </c>
    </row>
    <row r="59" spans="1:8" hidden="1" x14ac:dyDescent="0.25">
      <c r="A59" s="24"/>
      <c r="B59" s="24" t="s">
        <v>59</v>
      </c>
      <c r="C59" s="24">
        <f>SUM(E8,E19,E30,E41)</f>
        <v>0</v>
      </c>
      <c r="D59" s="24" t="s">
        <v>14</v>
      </c>
      <c r="E59" s="25">
        <v>5</v>
      </c>
      <c r="F59" s="25"/>
      <c r="G59" s="25"/>
      <c r="H59" s="25">
        <f t="shared" si="0"/>
        <v>0</v>
      </c>
    </row>
    <row r="60" spans="1:8" hidden="1" x14ac:dyDescent="0.25">
      <c r="B60" t="s">
        <v>60</v>
      </c>
      <c r="C60">
        <f>SUM(G8,G19,G30,G41)</f>
        <v>0</v>
      </c>
      <c r="D60" t="s">
        <v>15</v>
      </c>
      <c r="E60" s="1">
        <v>1</v>
      </c>
      <c r="F60" s="1"/>
      <c r="G60" s="1"/>
      <c r="H60" s="25">
        <f t="shared" si="0"/>
        <v>0</v>
      </c>
    </row>
    <row r="61" spans="1:8" hidden="1" x14ac:dyDescent="0.25">
      <c r="A61" s="24"/>
      <c r="B61" s="24" t="s">
        <v>44</v>
      </c>
      <c r="C61" s="24">
        <f>SUM(E9,E20,E31,E42)</f>
        <v>0</v>
      </c>
      <c r="D61" s="24" t="s">
        <v>14</v>
      </c>
      <c r="E61" s="25">
        <v>7</v>
      </c>
      <c r="F61" s="25"/>
      <c r="G61" s="25"/>
      <c r="H61" s="25">
        <f t="shared" si="0"/>
        <v>0</v>
      </c>
    </row>
    <row r="62" spans="1:8" hidden="1" x14ac:dyDescent="0.25">
      <c r="B62" t="s">
        <v>45</v>
      </c>
      <c r="C62">
        <f>SUM(G9,G20,G31,G42)</f>
        <v>0</v>
      </c>
      <c r="D62" t="s">
        <v>15</v>
      </c>
      <c r="E62" s="1">
        <v>1</v>
      </c>
      <c r="F62" s="1"/>
      <c r="G62" s="1"/>
      <c r="H62" s="25">
        <f t="shared" si="0"/>
        <v>0</v>
      </c>
    </row>
    <row r="63" spans="1:8" hidden="1" x14ac:dyDescent="0.25">
      <c r="A63" s="24"/>
      <c r="B63" s="24" t="s">
        <v>61</v>
      </c>
      <c r="C63" s="24">
        <f>SUM(E10,E21,E32,E43)</f>
        <v>0</v>
      </c>
      <c r="D63" s="24" t="s">
        <v>15</v>
      </c>
      <c r="E63" s="24">
        <v>5</v>
      </c>
      <c r="F63" s="24"/>
      <c r="G63" s="24"/>
      <c r="H63" s="25">
        <f t="shared" si="0"/>
        <v>0</v>
      </c>
    </row>
    <row r="64" spans="1:8" hidden="1" x14ac:dyDescent="0.25">
      <c r="B64" t="s">
        <v>62</v>
      </c>
      <c r="C64">
        <f>SUM(G10,G21,G32,G43)</f>
        <v>0</v>
      </c>
      <c r="D64" t="s">
        <v>15</v>
      </c>
      <c r="E64" s="1">
        <v>1.5</v>
      </c>
      <c r="F64" s="1"/>
      <c r="G64" s="1"/>
      <c r="H64" s="25">
        <f t="shared" si="0"/>
        <v>0</v>
      </c>
    </row>
    <row r="65" spans="1:8" hidden="1" x14ac:dyDescent="0.25">
      <c r="A65" s="24"/>
      <c r="B65" s="24" t="s">
        <v>40</v>
      </c>
      <c r="C65" s="24">
        <f>SUM(E11,E22,E33,E44)</f>
        <v>0</v>
      </c>
      <c r="D65" s="24" t="s">
        <v>14</v>
      </c>
      <c r="E65" s="24">
        <v>7</v>
      </c>
      <c r="F65" s="24"/>
      <c r="G65" s="24"/>
      <c r="H65" s="25">
        <f t="shared" si="0"/>
        <v>0</v>
      </c>
    </row>
    <row r="66" spans="1:8" hidden="1" x14ac:dyDescent="0.25">
      <c r="B66" t="s">
        <v>41</v>
      </c>
      <c r="C66">
        <f>SUM(G11,G22,G33,G44)</f>
        <v>0</v>
      </c>
      <c r="D66" t="s">
        <v>15</v>
      </c>
      <c r="E66">
        <v>2</v>
      </c>
      <c r="H66" s="25">
        <f t="shared" si="0"/>
        <v>0</v>
      </c>
    </row>
    <row r="67" spans="1:8" hidden="1" x14ac:dyDescent="0.25"/>
    <row r="68" spans="1:8" hidden="1" x14ac:dyDescent="0.25"/>
  </sheetData>
  <sheetProtection selectLockedCells="1"/>
  <mergeCells count="2">
    <mergeCell ref="J7:R13"/>
    <mergeCell ref="J18:R20"/>
  </mergeCells>
  <dataValidations xWindow="404" yWindow="415" count="9">
    <dataValidation type="list" allowBlank="1" showInputMessage="1" showErrorMessage="1" promptTitle="Type de forfait" prompt="Sélectionnez &quot;45 semaines&quot; si vos enfants fréquentent l'institution durant les vacances scolaires, et &quot;37 semaines&quot; si vous n'utilisez pas du tout l'institution durant ces périodes" sqref="B4" xr:uid="{00000000-0002-0000-0000-000000000000}">
      <formula1>"45 semaines,37 semaines,Accueil familial"</formula1>
    </dataValidation>
    <dataValidation type="whole" allowBlank="1" showInputMessage="1" showErrorMessage="1" errorTitle="Nombre d'enfants" error="Le nombre doit se situer entre 1 et 4" promptTitle="Nombre d'enfants" prompt="Le nombre doit se situer entre 1 et 4" sqref="B3" xr:uid="{00000000-0002-0000-0000-000001000000}">
      <formula1>1</formula1>
      <formula2>4</formula2>
    </dataValidation>
    <dataValidation type="whole" errorStyle="information" allowBlank="1" showInputMessage="1" showErrorMessage="1" error="le nombre doit être compris entre 0 et 12" sqref="C6 C28 C17 C39" xr:uid="{00000000-0002-0000-0000-000002000000}">
      <formula1>0</formula1>
      <formula2>13</formula2>
    </dataValidation>
    <dataValidation type="whole" errorStyle="information" allowBlank="1" showInputMessage="1" showErrorMessage="1" error="Le nombre doit se situer entre 0 et 10" sqref="C7:C9 C29:C31 C18:C20 C40:C42" xr:uid="{00000000-0002-0000-0000-000003000000}">
      <formula1>0</formula1>
      <formula2>10</formula2>
    </dataValidation>
    <dataValidation type="whole" errorStyle="information" allowBlank="1" showInputMessage="1" showErrorMessage="1" error="Le nombre doit se situer entre 0 et 30" promptTitle="Fréquentation écoliers" prompt="La journée d'accueil pour les écoliers se composera dorénavant de 6 périodes, soit: _x000a_avant l'école le matin, _x000a_pendant l'école le matin, _x000a_temps de midi, _x000a_durant l'école l'après-midi, _x000a_après l'école, _x000a_fin de journée." sqref="C32:C34 C10:C12 C21:C23 C43:C45" xr:uid="{00000000-0002-0000-0000-000004000000}">
      <formula1>0</formula1>
      <formula2>30</formula2>
    </dataValidation>
    <dataValidation type="whole" allowBlank="1" showInputMessage="1" showErrorMessage="1" error="Le nombre ne peut pas être supérieur à 60" sqref="C13 C35 C24 C46" xr:uid="{00000000-0002-0000-0000-000005000000}">
      <formula1>0</formula1>
      <formula2>60</formula2>
    </dataValidation>
    <dataValidation type="whole" allowBlank="1" showInputMessage="1" showErrorMessage="1" error="Le nombre ne peut pas être supérieur à 10 par semaine" sqref="C14 C36 C25 C47" xr:uid="{00000000-0002-0000-0000-000006000000}">
      <formula1>0</formula1>
      <formula2>10</formula2>
    </dataValidation>
    <dataValidation type="whole" errorStyle="information" allowBlank="1" showInputMessage="1" showErrorMessage="1" error="le nombre ne peut pas être supérieur à 15" sqref="C15 C37 C26 C48" xr:uid="{00000000-0002-0000-0000-000007000000}">
      <formula1>0</formula1>
      <formula2>15</formula2>
    </dataValidation>
    <dataValidation type="whole" operator="greaterThan" allowBlank="1" showInputMessage="1" showErrorMessage="1" promptTitle="Revenu déterminant" prompt="Vous trouvez votre revenu déterminant sur votre convention de placement. Au besoin, les modalités de calcul de ce revenu se trouvent dans l'arrêté de tarifcation que vous trouvez sur la même page internet que le présent document (article 3)." sqref="B2" xr:uid="{00000000-0002-0000-0000-000008000000}">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C2"/>
  <sheetViews>
    <sheetView workbookViewId="0">
      <selection activeCell="D5" sqref="D5"/>
    </sheetView>
  </sheetViews>
  <sheetFormatPr baseColWidth="10" defaultRowHeight="15" x14ac:dyDescent="0.25"/>
  <sheetData>
    <row r="1" spans="1:3" x14ac:dyDescent="0.25">
      <c r="A1">
        <v>4000</v>
      </c>
      <c r="B1">
        <v>10</v>
      </c>
      <c r="C1">
        <f>(B2-B1)/(A2-A1)</f>
        <v>8.1818181818181825E-3</v>
      </c>
    </row>
    <row r="2" spans="1:3" x14ac:dyDescent="0.25">
      <c r="A2">
        <v>15000</v>
      </c>
      <c r="B2">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Cattin Julien</dc:creator>
  <cp:lastModifiedBy>Adrien Monterroso</cp:lastModifiedBy>
  <dcterms:created xsi:type="dcterms:W3CDTF">2018-05-28T10:47:50Z</dcterms:created>
  <dcterms:modified xsi:type="dcterms:W3CDTF">2024-07-15T06:59:25Z</dcterms:modified>
</cp:coreProperties>
</file>